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ómina" sheetId="1" r:id="rId1"/>
    <sheet name="Tasas" sheetId="2" r:id="rId2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.0%"/>
    <numFmt numFmtId="166" formatCode="0.000%"/>
  </numFmts>
  <fonts count="3">
    <font>
      <sz val="11"/>
      <name val="Calibri"/>
    </font>
    <font>
      <b/>
      <sz val="11"/>
      <name val="Calibri"/>
    </font>
    <font>
      <b/>
      <sz val="14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4E4E7"/>
        <bgColor indexed="64"/>
      </patternFill>
    </fill>
    <fill>
      <patternFill patternType="solid">
        <fgColor rgb="FFFEF9C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/>
    <xf numFmtId="164" fontId="0" fillId="0" borderId="0" xfId="0" applyNumberFormat="1"/>
    <xf numFmtId="165" fontId="0" fillId="0" borderId="0" xfId="0" applyNumberFormat="1"/>
    <xf numFmtId="164" fontId="1" fillId="0" borderId="0" xfId="0" applyNumberFormat="1" applyFont="1"/>
    <xf numFmtId="164" fontId="0" fillId="3" borderId="0" xfId="0" applyNumberFormat="1" applyFill="1"/>
    <xf numFmtId="165" fontId="0" fillId="3" borderId="0" xfId="0" applyNumberFormat="1" applyFill="1"/>
    <xf numFmtId="0" fontId="2" fillId="0" borderId="0" xfId="0" applyFont="1"/>
    <xf numFmtId="0" fontId="0" fillId="0" borderId="0" xfId="0">
      <alignment wrapText="1" vertical="top"/>
    </xf>
    <xf numFmtId="166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55" customWidth="1"/>
    <col min="2" max="2" width="23" customWidth="1"/>
    <col min="3" max="3" width="23" customWidth="1"/>
    <col min="4" max="4" width="23" customWidth="1"/>
    <col min="5" max="5" width="23" customWidth="1"/>
  </cols>
  <sheetData>
    <row r="1">
      <c r="A1" t="inlineStr">
        <is>
          <t xml:space="preserve"/>
        </is>
      </c>
    </row>
    <row r="2" ht="28" customHeight="1">
      <c r="A2" s="7" t="inlineStr">
        <is>
          <t xml:space="preserve">Nómina mensual básica 2026</t>
        </is>
      </c>
    </row>
    <row r="3" ht="23" customHeight="1">
      <c r="A3" t="inlineStr">
        <is>
          <t xml:space="preserve">COP. Mes completo, salario fijo, sin novedades. Celdas amarillas editables.</t>
        </is>
      </c>
    </row>
    <row r="4" ht="25" customHeight="1">
      <c r="A4" s="1" t="inlineStr">
        <is>
          <t xml:space="preserve">Concepto</t>
        </is>
      </c>
      <c r="B4" s="1" t="inlineStr">
        <is>
          <t xml:space="preserve">Empleado 1</t>
        </is>
      </c>
      <c r="C4" s="1" t="inlineStr">
        <is>
          <t xml:space="preserve">Empleado 2</t>
        </is>
      </c>
      <c r="D4" s="1" t="inlineStr">
        <is>
          <t xml:space="preserve">Empleado 3</t>
        </is>
      </c>
      <c r="E4" s="1" t="inlineStr">
        <is>
          <t xml:space="preserve">Total</t>
        </is>
      </c>
    </row>
    <row r="5">
      <c r="A5" t="inlineStr">
        <is>
          <t xml:space="preserve">Empleado (usa un código interno)</t>
        </is>
      </c>
      <c r="B5" s="5" t="inlineStr">
        <is>
          <t xml:space="preserve">Ejemplo 1</t>
        </is>
      </c>
      <c r="C5" s="5" t="inlineStr">
        <is>
          <t xml:space="preserve">Ejemplo 2</t>
        </is>
      </c>
      <c r="D5" s="5" t="inlineStr">
        <is>
          <t xml:space="preserve">Ejemplo 3</t>
        </is>
      </c>
    </row>
    <row r="6">
      <c r="A6" t="inlineStr">
        <is>
          <t xml:space="preserve">Salario mensual</t>
        </is>
      </c>
      <c r="B6" s="5">
        <v>1750905</v>
      </c>
      <c r="C6" s="5">
        <v>3000000</v>
      </c>
      <c r="D6" s="5">
        <v>4000000</v>
      </c>
    </row>
    <row r="7">
      <c r="A7" t="inlineStr">
        <is>
          <t xml:space="preserve">Aplica transporte: 1 sí / 0 no</t>
        </is>
      </c>
      <c r="B7" s="5">
        <v>1</v>
      </c>
      <c r="C7" s="5">
        <v>1</v>
      </c>
      <c r="D7" s="5">
        <v>0</v>
      </c>
    </row>
    <row r="8">
      <c r="A8" t="inlineStr">
        <is>
          <t xml:space="preserve">Otras deducciones autorizadas (COP)</t>
        </is>
      </c>
      <c r="B8" s="5">
        <v>0</v>
      </c>
      <c r="C8" s="5">
        <v>0</v>
      </c>
      <c r="D8" s="5">
        <v>0</v>
      </c>
    </row>
    <row r="9">
      <c r="A9" t="inlineStr">
        <is>
          <t xml:space="preserve">Exoneración confirmada: 1 sí / 0 no</t>
        </is>
      </c>
      <c r="B9" s="5">
        <v>0</v>
      </c>
      <c r="C9" s="5">
        <v>0</v>
      </c>
      <c r="D9" s="5">
        <v>0</v>
      </c>
    </row>
    <row r="10">
      <c r="A10" t="inlineStr">
        <is>
          <t xml:space="preserve">Clase ARL: 1 a 5</t>
        </is>
      </c>
      <c r="B10" s="5">
        <v>1</v>
      </c>
      <c r="C10" s="5">
        <v>1</v>
      </c>
      <c r="D10" s="5">
        <v>1</v>
      </c>
    </row>
    <row r="11" ht="35" customHeight="1">
      <c r="A11" t="inlineStr">
        <is>
          <t xml:space="preserve">Estado de entradas</t>
        </is>
      </c>
      <c r="B11" s="8">
        <f>IF(AND(ISNUMBER(B6),B6&gt;=Tasas!$B$4,B6&lt;4*Tasas!$B$4,OR(B7=0,B7=1),ISNUMBER(B7),ISNUMBER(B8),B8&gt;=0,ISNUMBER(B9),OR(B9=0,B9=1),ISNUMBER(B10),B10=INT(B10),B10&gt;=1,B10&lt;=5),"Revisar deducciones y alcance","REVISAR ENTRADAS")</f>
      </c>
      <c r="C11" s="8">
        <f>IF(AND(ISNUMBER(C6),C6&gt;=Tasas!$B$4,C6&lt;4*Tasas!$B$4,OR(C7=0,C7=1),ISNUMBER(C7),ISNUMBER(C8),C8&gt;=0,ISNUMBER(C9),OR(C9=0,C9=1),ISNUMBER(C10),C10=INT(C10),C10&gt;=1,C10&lt;=5),"Revisar deducciones y alcance","REVISAR ENTRADAS")</f>
      </c>
      <c r="D11" s="8">
        <f>IF(AND(ISNUMBER(D6),D6&gt;=Tasas!$B$4,D6&lt;4*Tasas!$B$4,OR(D7=0,D7=1),ISNUMBER(D7),ISNUMBER(D8),D8&gt;=0,ISNUMBER(D9),OR(D9=0,D9=1),ISNUMBER(D10),D10=INT(D10),D10&gt;=1,D10&lt;=5),"Revisar deducciones y alcance","REVISAR ENTRADAS")</f>
      </c>
    </row>
    <row r="12">
      <c r="A12" t="inlineStr">
        <is>
          <t xml:space="preserve"/>
        </is>
      </c>
    </row>
    <row r="13">
      <c r="A13" t="inlineStr">
        <is>
          <t xml:space="preserve">Salario devengado</t>
        </is>
      </c>
      <c r="B13" s="2">
        <f>IF(AND(ISNUMBER(B6),B6&gt;=Tasas!$B$4,B6&lt;4*Tasas!$B$4,OR(B7=0,B7=1),ISNUMBER(B7),ISNUMBER(B8),B8&gt;=0,ISNUMBER(B9),OR(B9=0,B9=1),ISNUMBER(B10),B10=INT(B10),B10&gt;=1,B10&lt;=5),B6,NA())</f>
      </c>
      <c r="C13" s="2">
        <f>IF(AND(ISNUMBER(C6),C6&gt;=Tasas!$B$4,C6&lt;4*Tasas!$B$4,OR(C7=0,C7=1),ISNUMBER(C7),ISNUMBER(C8),C8&gt;=0,ISNUMBER(C9),OR(C9=0,C9=1),ISNUMBER(C10),C10=INT(C10),C10&gt;=1,C10&lt;=5),C6,NA())</f>
      </c>
      <c r="D13" s="2">
        <f>IF(AND(ISNUMBER(D6),D6&gt;=Tasas!$B$4,D6&lt;4*Tasas!$B$4,OR(D7=0,D7=1),ISNUMBER(D7),ISNUMBER(D8),D8&gt;=0,ISNUMBER(D9),OR(D9=0,D9=1),ISNUMBER(D10),D10=INT(D10),D10&gt;=1,D10&lt;=5),D6,NA())</f>
      </c>
      <c r="E13" s="4">
        <f>SUM(B13:D13)</f>
      </c>
    </row>
    <row r="14">
      <c r="A14" t="inlineStr">
        <is>
          <t xml:space="preserve">Auxilio de transporte</t>
        </is>
      </c>
      <c r="B14" s="2">
        <f>IF(AND(B13&lt;=Tasas!$B$4*Tasas!$B$6,B7=1),Tasas!$B$5,0)</f>
      </c>
      <c r="C14" s="2">
        <f>IF(AND(C13&lt;=Tasas!$B$4*Tasas!$B$6,C7=1),Tasas!$B$5,0)</f>
      </c>
      <c r="D14" s="2">
        <f>IF(AND(D13&lt;=Tasas!$B$4*Tasas!$B$6,D7=1),Tasas!$B$5,0)</f>
      </c>
      <c r="E14" s="4">
        <f>SUM(B14:D14)</f>
      </c>
    </row>
    <row r="15">
      <c r="A15" t="inlineStr">
        <is>
          <t xml:space="preserve">Total devengado</t>
        </is>
      </c>
      <c r="B15" s="2">
        <f>SUM(B13:B14)</f>
      </c>
      <c r="C15" s="2">
        <f>SUM(C13:C14)</f>
      </c>
      <c r="D15" s="2">
        <f>SUM(D13:D14)</f>
      </c>
      <c r="E15" s="4">
        <f>SUM(B15:D15)</f>
      </c>
    </row>
    <row r="16">
      <c r="A16" t="inlineStr">
        <is>
          <t xml:space="preserve">Salud del trabajador</t>
        </is>
      </c>
      <c r="B16" s="2">
        <f>ROUND(B13*Tasas!$B$7,0)</f>
      </c>
      <c r="C16" s="2">
        <f>ROUND(C13*Tasas!$B$7,0)</f>
      </c>
      <c r="D16" s="2">
        <f>ROUND(D13*Tasas!$B$7,0)</f>
      </c>
      <c r="E16" s="4">
        <f>SUM(B16:D16)</f>
      </c>
    </row>
    <row r="17">
      <c r="A17" t="inlineStr">
        <is>
          <t xml:space="preserve">Pensión del trabajador</t>
        </is>
      </c>
      <c r="B17" s="2">
        <f>ROUND(B13*Tasas!$B$8,0)</f>
      </c>
      <c r="C17" s="2">
        <f>ROUND(C13*Tasas!$B$8,0)</f>
      </c>
      <c r="D17" s="2">
        <f>ROUND(D13*Tasas!$B$8,0)</f>
      </c>
      <c r="E17" s="4">
        <f>SUM(B17:D17)</f>
      </c>
    </row>
    <row r="18">
      <c r="A18" t="inlineStr">
        <is>
          <t xml:space="preserve">Otras deducciones</t>
        </is>
      </c>
      <c r="B18" s="2">
        <f>B8</f>
      </c>
      <c r="C18" s="2">
        <f>C8</f>
      </c>
      <c r="D18" s="2">
        <f>D8</f>
      </c>
      <c r="E18" s="4">
        <f>SUM(B18:D18)</f>
      </c>
    </row>
    <row r="19">
      <c r="A19" t="inlineStr">
        <is>
          <t xml:space="preserve">Neto a pagar</t>
        </is>
      </c>
      <c r="B19" s="2">
        <f>B15-SUM(B16:B18)</f>
      </c>
      <c r="C19" s="2">
        <f>C15-SUM(C16:C18)</f>
      </c>
      <c r="D19" s="2">
        <f>D15-SUM(D16:D18)</f>
      </c>
      <c r="E19" s="4">
        <f>SUM(B19:D19)</f>
      </c>
    </row>
    <row r="20">
      <c r="A20" t="inlineStr">
        <is>
          <t xml:space="preserve"/>
        </is>
      </c>
    </row>
    <row r="21">
      <c r="A21" t="inlineStr">
        <is>
          <t xml:space="preserve">Prima: provisión mensual estimada</t>
        </is>
      </c>
      <c r="B21" s="2">
        <f>ROUND(B15*Tasas!$B$9,0)</f>
      </c>
      <c r="C21" s="2">
        <f>ROUND(C15*Tasas!$B$9,0)</f>
      </c>
      <c r="D21" s="2">
        <f>ROUND(D15*Tasas!$B$9,0)</f>
      </c>
      <c r="E21" s="4">
        <f>SUM(B21:D21)</f>
      </c>
    </row>
    <row r="22">
      <c r="A22" t="inlineStr">
        <is>
          <t xml:space="preserve">Cesantías: provisión mensual estimada</t>
        </is>
      </c>
      <c r="B22" s="2">
        <f>ROUND(B15*Tasas!$B$10,0)</f>
      </c>
      <c r="C22" s="2">
        <f>ROUND(C15*Tasas!$B$10,0)</f>
      </c>
      <c r="D22" s="2">
        <f>ROUND(D15*Tasas!$B$10,0)</f>
      </c>
      <c r="E22" s="4">
        <f>SUM(B22:D22)</f>
      </c>
    </row>
    <row r="23">
      <c r="A23" t="inlineStr">
        <is>
          <t xml:space="preserve">Intereses: provisión mensual estimada</t>
        </is>
      </c>
      <c r="B23" s="2">
        <f>ROUND(B15*Tasas!$B$11,0)</f>
      </c>
      <c r="C23" s="2">
        <f>ROUND(C15*Tasas!$B$11,0)</f>
      </c>
      <c r="D23" s="2">
        <f>ROUND(D15*Tasas!$B$11,0)</f>
      </c>
      <c r="E23" s="4">
        <f>SUM(B23:D23)</f>
      </c>
    </row>
    <row r="24">
      <c r="A24" t="inlineStr">
        <is>
          <t xml:space="preserve">Vacaciones: provisión mensual estimada</t>
        </is>
      </c>
      <c r="B24" s="2">
        <f>ROUND(B13*Tasas!$B$12,0)</f>
      </c>
      <c r="C24" s="2">
        <f>ROUND(C13*Tasas!$B$12,0)</f>
      </c>
      <c r="D24" s="2">
        <f>ROUND(D13*Tasas!$B$12,0)</f>
      </c>
      <c r="E24" s="4">
        <f>SUM(B24:D24)</f>
      </c>
    </row>
    <row r="25">
      <c r="A25" t="inlineStr">
        <is>
          <t xml:space="preserve">Total provisiones estimadas</t>
        </is>
      </c>
      <c r="B25" s="2">
        <f>SUM(B21:B24)</f>
      </c>
      <c r="C25" s="2">
        <f>SUM(C21:C24)</f>
      </c>
      <c r="D25" s="2">
        <f>SUM(D21:D24)</f>
      </c>
      <c r="E25" s="4">
        <f>SUM(B25:D25)</f>
      </c>
    </row>
    <row r="26">
      <c r="A26" t="inlineStr">
        <is>
          <t xml:space="preserve"/>
        </is>
      </c>
    </row>
    <row r="27">
      <c r="A27" t="inlineStr">
        <is>
          <t xml:space="preserve">Salud del empleador</t>
        </is>
      </c>
      <c r="B27" s="2">
        <f>ROUND(B13*IF(B9=1,0,Tasas!$B$13),0)</f>
      </c>
      <c r="C27" s="2">
        <f>ROUND(C13*IF(C9=1,0,Tasas!$B$13),0)</f>
      </c>
      <c r="D27" s="2">
        <f>ROUND(D13*IF(D9=1,0,Tasas!$B$13),0)</f>
      </c>
      <c r="E27" s="4">
        <f>SUM(B27:D27)</f>
      </c>
    </row>
    <row r="28">
      <c r="A28" t="inlineStr">
        <is>
          <t xml:space="preserve">Pensión del empleador</t>
        </is>
      </c>
      <c r="B28" s="2">
        <f>ROUND(B13*Tasas!$B$14,0)</f>
      </c>
      <c r="C28" s="2">
        <f>ROUND(C13*Tasas!$B$14,0)</f>
      </c>
      <c r="D28" s="2">
        <f>ROUND(D13*Tasas!$B$14,0)</f>
      </c>
      <c r="E28" s="4">
        <f>SUM(B28:D28)</f>
      </c>
    </row>
    <row r="29">
      <c r="A29" t="inlineStr">
        <is>
          <t xml:space="preserve">ARL</t>
        </is>
      </c>
      <c r="B29" s="2">
        <f>ROUND(B13*INDEX(Tasas!$B$18:$B$22,B10),0)</f>
      </c>
      <c r="C29" s="2">
        <f>ROUND(C13*INDEX(Tasas!$B$18:$B$22,C10),0)</f>
      </c>
      <c r="D29" s="2">
        <f>ROUND(D13*INDEX(Tasas!$B$18:$B$22,D10),0)</f>
      </c>
      <c r="E29" s="4">
        <f>SUM(B29:D29)</f>
      </c>
    </row>
    <row r="30">
      <c r="A30" t="inlineStr">
        <is>
          <t xml:space="preserve">Caja de compensación</t>
        </is>
      </c>
      <c r="B30" s="2">
        <f>ROUND(B13*Tasas!$B$15,0)</f>
      </c>
      <c r="C30" s="2">
        <f>ROUND(C13*Tasas!$B$15,0)</f>
      </c>
      <c r="D30" s="2">
        <f>ROUND(D13*Tasas!$B$15,0)</f>
      </c>
      <c r="E30" s="4">
        <f>SUM(B30:D30)</f>
      </c>
    </row>
    <row r="31">
      <c r="A31" t="inlineStr">
        <is>
          <t xml:space="preserve">SENA</t>
        </is>
      </c>
      <c r="B31" s="2">
        <f>ROUND(B13*IF(B9=1,0,Tasas!$B$16),0)</f>
      </c>
      <c r="C31" s="2">
        <f>ROUND(C13*IF(C9=1,0,Tasas!$B$16),0)</f>
      </c>
      <c r="D31" s="2">
        <f>ROUND(D13*IF(D9=1,0,Tasas!$B$16),0)</f>
      </c>
      <c r="E31" s="4">
        <f>SUM(B31:D31)</f>
      </c>
    </row>
    <row r="32">
      <c r="A32" t="inlineStr">
        <is>
          <t xml:space="preserve">ICBF</t>
        </is>
      </c>
      <c r="B32" s="2">
        <f>ROUND(B13*IF(B9=1,0,Tasas!$B$17),0)</f>
      </c>
      <c r="C32" s="2">
        <f>ROUND(C13*IF(C9=1,0,Tasas!$B$17),0)</f>
      </c>
      <c r="D32" s="2">
        <f>ROUND(D13*IF(D9=1,0,Tasas!$B$17),0)</f>
      </c>
      <c r="E32" s="4">
        <f>SUM(B32:D32)</f>
      </c>
    </row>
    <row r="33">
      <c r="A33" t="inlineStr">
        <is>
          <t xml:space="preserve">Aportes del empleador</t>
        </is>
      </c>
      <c r="B33" s="2">
        <f>SUM(B27:B32)</f>
      </c>
      <c r="C33" s="2">
        <f>SUM(C27:C32)</f>
      </c>
      <c r="D33" s="2">
        <f>SUM(D27:D32)</f>
      </c>
      <c r="E33" s="4">
        <f>SUM(B33:D33)</f>
      </c>
    </row>
    <row r="34">
      <c r="A34" t="inlineStr">
        <is>
          <t xml:space="preserve">Costo con provisiones (sin dotación)</t>
        </is>
      </c>
      <c r="B34" s="2">
        <f>B15+B25+B33</f>
      </c>
      <c r="C34" s="2">
        <f>C15+C25+C33</f>
      </c>
      <c r="D34" s="2">
        <f>D15+D25+D33</f>
      </c>
      <c r="E34" s="4">
        <f>SUM(B34:D34)</f>
      </c>
    </row>
    <row r="35">
      <c r="A35" t="inlineStr">
        <is>
          <t xml:space="preserve"/>
        </is>
      </c>
    </row>
    <row r="36">
      <c r="A36" s="1" t="inlineStr">
        <is>
          <t xml:space="preserve">Alcance y uso</t>
        </is>
      </c>
    </row>
    <row r="37" ht="22" customHeight="1">
      <c r="A37" t="inlineStr">
        <is>
          <t xml:space="preserve">Plantilla para salarios desde 1 y menores de 4 SMLMV, mes completo, sin novedades.</t>
        </is>
      </c>
    </row>
    <row r="38" ht="22" customHeight="1">
      <c r="A38" t="inlineStr">
        <is>
          <t xml:space="preserve">Fuera de ese alcance: requiere liquidación aparte; no calculamos un neto aparente.</t>
        </is>
      </c>
    </row>
    <row r="39" ht="22" customHeight="1">
      <c r="A39" t="inlineStr">
        <is>
          <t xml:space="preserve">No calcula horas extra, incapacidades, vacaciones disfrutadas, FSP ni retención.</t>
        </is>
      </c>
    </row>
    <row r="40" ht="22" customHeight="1">
      <c r="A40" t="inlineStr">
        <is>
          <t xml:space="preserve">Otras deducciones: ingresa el valor revisado por tu responsable de nómina.</t>
        </is>
      </c>
    </row>
    <row r="41" ht="22" customHeight="1">
      <c r="A41" t="inlineStr">
        <is>
          <t xml:space="preserve">Las provisiones usan las tasas aproximadas del catálogo; no son liquidación final.</t>
        </is>
      </c>
    </row>
    <row r="42" ht="22" customHeight="1">
      <c r="A42" t="inlineStr">
        <is>
          <t xml:space="preserve">No genera XML DIAN ni PILA. Duplica esta hoja para otro mes o grupo de empleados.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 showGridLines="0"/>
  </sheetViews>
  <cols>
    <col min="1" max="1" width="45" customWidth="1"/>
    <col min="2" max="2" width="22" customWidth="1"/>
    <col min="3" max="3" width="105" customWidth="1"/>
  </cols>
  <sheetData>
    <row r="1"/>
    <row r="2" ht="28" customHeight="1">
      <c r="A2" s="7" t="inlineStr">
        <is>
          <t xml:space="preserve">Tasas y fuentes</t>
        </is>
      </c>
    </row>
    <row r="3" ht="25" customHeight="1">
      <c r="A3" s="1" t="inlineStr">
        <is>
          <t xml:space="preserve">Parámetro</t>
        </is>
      </c>
      <c r="B3" s="1" t="inlineStr">
        <is>
          <t xml:space="preserve">Valor</t>
        </is>
      </c>
      <c r="C3" s="1" t="inlineStr">
        <is>
          <t xml:space="preserve">Base / fuente</t>
        </is>
      </c>
    </row>
    <row r="4" ht="55" customHeight="1">
      <c r="A4" t="inlineStr">
        <is>
          <t xml:space="preserve">Salario mínimo 2026</t>
        </is>
      </c>
      <c r="B4" s="2">
        <v>1750905</v>
      </c>
      <c r="C4">
        <f>HYPERLINK("https://dapre.presidencia.gov.co/normativa/normativa/DECRETO%20No.%200159%20DEL%2019%20DE%20FEBRERO%20DE%202026.pdf","Decreto 0159/2026: fuente del salario mínimo del catálogo")</f>
      </c>
    </row>
    <row r="5" ht="55" customHeight="1">
      <c r="A5" t="inlineStr">
        <is>
          <t xml:space="preserve">Auxilio de transporte 2026</t>
        </is>
      </c>
      <c r="B5" s="2">
        <v>249095</v>
      </c>
      <c r="C5">
        <f>HYPERLINK("https://www.presidencia.gov.co/Documents/251230-Decreto-1470-MinTrabajo.pdf","Decreto 1470/2025: auxilio de transporte 2026")</f>
      </c>
    </row>
    <row r="6">
      <c r="A6" t="inlineStr">
        <is>
          <t xml:space="preserve">Tope auxilio (SMLMV)</t>
        </is>
      </c>
      <c r="B6">
        <v>2</v>
      </c>
      <c r="C6" s="8" t="inlineStr">
        <is>
          <t xml:space="preserve">Se excluye del IBC; confirma derecho efectivo al auxilio.</t>
        </is>
      </c>
    </row>
    <row r="7" ht="40" customHeight="1">
      <c r="A7" t="inlineStr">
        <is>
          <t xml:space="preserve">Salud trabajador</t>
        </is>
      </c>
      <c r="B7" s="9">
        <v>0.04</v>
      </c>
      <c r="C7" s="8" t="inlineStr">
        <is>
          <t xml:space="preserve">Ley 1122/2007 art. 10; https://www.funcionpublica.gov.co/eva/gestornormativo/norma.php?i=22600</t>
        </is>
      </c>
    </row>
    <row r="8" ht="40" customHeight="1">
      <c r="A8" t="inlineStr">
        <is>
          <t xml:space="preserve">Pensión trabajador</t>
        </is>
      </c>
      <c r="B8" s="9">
        <v>0.04</v>
      </c>
      <c r="C8" s="8" t="inlineStr">
        <is>
          <t xml:space="preserve">Ley 797/2003 art. 7 (25% del aporte total del 16%); https://www.funcionpublica.gov.co/eva/gestornormativo/norma.php?i=7223</t>
        </is>
      </c>
    </row>
    <row r="9">
      <c r="A9" t="inlineStr">
        <is>
          <t xml:space="preserve">Prima (aproximación mensual)</t>
        </is>
      </c>
      <c r="B9" s="9">
        <v>0.0833</v>
      </c>
      <c r="C9" s="8" t="inlineStr">
        <is>
          <t xml:space="preserve">CST arts. 186, 249, 306; Ley 52/1975. Provisión: no liquidación final.</t>
        </is>
      </c>
    </row>
    <row r="10">
      <c r="A10" t="inlineStr">
        <is>
          <t xml:space="preserve">Cesantías (aproximación mensual)</t>
        </is>
      </c>
      <c r="B10" s="9">
        <v>0.0833</v>
      </c>
      <c r="C10" s="8" t="inlineStr">
        <is>
          <t xml:space="preserve">CST arts. 186, 249, 306; Ley 52/1975. Provisión: no liquidación final.</t>
        </is>
      </c>
    </row>
    <row r="11">
      <c r="A11" t="inlineStr">
        <is>
          <t xml:space="preserve">Intereses (provisión mensual)</t>
        </is>
      </c>
      <c r="B11" s="9">
        <v>0.01</v>
      </c>
      <c r="C11" s="8" t="inlineStr">
        <is>
          <t xml:space="preserve">CST arts. 186, 249, 306; Ley 52/1975. Provisión: no liquidación final.</t>
        </is>
      </c>
    </row>
    <row r="12">
      <c r="A12" t="inlineStr">
        <is>
          <t xml:space="preserve">Vacaciones (aproximación mensual)</t>
        </is>
      </c>
      <c r="B12" s="9">
        <v>0.0417</v>
      </c>
      <c r="C12" s="8" t="inlineStr">
        <is>
          <t xml:space="preserve">CST arts. 186, 249, 306; Ley 52/1975. Provisión: no liquidación final.</t>
        </is>
      </c>
    </row>
    <row r="13">
      <c r="A13" t="inlineStr">
        <is>
          <t xml:space="preserve">Salud empleador</t>
        </is>
      </c>
      <c r="B13" s="9">
        <v>0.085</v>
      </c>
      <c r="C13" s="8" t="inlineStr">
        <is>
          <t xml:space="preserve">Catálogo de tasas de NominaCheck: https://nominacheck.co/fuentes</t>
        </is>
      </c>
    </row>
    <row r="14">
      <c r="A14" t="inlineStr">
        <is>
          <t xml:space="preserve">Pensión empleador</t>
        </is>
      </c>
      <c r="B14" s="9">
        <v>0.12</v>
      </c>
      <c r="C14" s="8" t="inlineStr">
        <is>
          <t xml:space="preserve">Catálogo de tasas de NominaCheck: https://nominacheck.co/fuentes</t>
        </is>
      </c>
    </row>
    <row r="15">
      <c r="A15" t="inlineStr">
        <is>
          <t xml:space="preserve">Caja de compensación</t>
        </is>
      </c>
      <c r="B15" s="9">
        <v>0.04</v>
      </c>
      <c r="C15" s="8" t="inlineStr">
        <is>
          <t xml:space="preserve">Catálogo de tasas de NominaCheck: https://nominacheck.co/fuentes</t>
        </is>
      </c>
    </row>
    <row r="16">
      <c r="A16" t="inlineStr">
        <is>
          <t xml:space="preserve">SENA</t>
        </is>
      </c>
      <c r="B16" s="9">
        <v>0.02</v>
      </c>
      <c r="C16" s="8" t="inlineStr">
        <is>
          <t xml:space="preserve">Catálogo de tasas de NominaCheck: https://nominacheck.co/fuentes</t>
        </is>
      </c>
    </row>
    <row r="17">
      <c r="A17" t="inlineStr">
        <is>
          <t xml:space="preserve">ICBF</t>
        </is>
      </c>
      <c r="B17" s="9">
        <v>0.03</v>
      </c>
      <c r="C17" s="8" t="inlineStr">
        <is>
          <t xml:space="preserve">Catálogo de tasas de NominaCheck: https://nominacheck.co/fuentes</t>
        </is>
      </c>
    </row>
    <row r="18">
      <c r="A18" t="inlineStr">
        <is>
          <t xml:space="preserve">ARL I</t>
        </is>
      </c>
      <c r="B18" s="9">
        <v>0.00522</v>
      </c>
      <c r="C18" s="8" t="inlineStr">
        <is>
          <t xml:space="preserve">Riesgo mínimo (oficinas, actividades administrativas)</t>
        </is>
      </c>
    </row>
    <row r="19">
      <c r="A19" t="inlineStr">
        <is>
          <t xml:space="preserve">ARL II</t>
        </is>
      </c>
      <c r="B19" s="9">
        <v>0.01044</v>
      </c>
      <c r="C19" s="8" t="inlineStr">
        <is>
          <t xml:space="preserve">Riesgo bajo (comercio, servicios)</t>
        </is>
      </c>
    </row>
    <row r="20">
      <c r="A20" t="inlineStr">
        <is>
          <t xml:space="preserve">ARL III</t>
        </is>
      </c>
      <c r="B20" s="9">
        <v>0.02436</v>
      </c>
      <c r="C20" s="8" t="inlineStr">
        <is>
          <t xml:space="preserve">Riesgo medio (manufactura ligera)</t>
        </is>
      </c>
    </row>
    <row r="21">
      <c r="A21" t="inlineStr">
        <is>
          <t xml:space="preserve">ARL IV</t>
        </is>
      </c>
      <c r="B21" s="9">
        <v>0.0435</v>
      </c>
      <c r="C21" s="8" t="inlineStr">
        <is>
          <t xml:space="preserve">Riesgo alto (construcción, industria pesada)</t>
        </is>
      </c>
    </row>
    <row r="22">
      <c r="A22" t="inlineStr">
        <is>
          <t xml:space="preserve">ARL V</t>
        </is>
      </c>
      <c r="B22" s="9">
        <v>0.0696</v>
      </c>
      <c r="C22" s="8" t="inlineStr">
        <is>
          <t xml:space="preserve">Riesgo máximo (minería, manejo explosivos)</t>
        </is>
      </c>
    </row>
    <row r="23"/>
    <row r="24">
      <c r="A24" t="inlineStr">
        <is>
          <t xml:space="preserve">Revisión de tasas existentes</t>
        </is>
      </c>
      <c r="B24" t="inlineStr">
        <is>
          <t xml:space="preserve">2026-09-07</t>
        </is>
      </c>
    </row>
    <row r="25">
      <c r="A25" t="inlineStr">
        <is>
          <t xml:space="preserve">Versión de plantilla</t>
        </is>
      </c>
      <c r="B25" t="inlineStr">
        <is>
          <t xml:space="preserve">2026-09-21</t>
        </is>
      </c>
    </row>
    <row r="26" ht="45" customHeight="1">
      <c r="A26" t="inlineStr">
        <is>
          <t xml:space="preserve">Exoneración</t>
        </is>
      </c>
      <c r="C26" s="8" t="inlineStr">
        <is>
          <t xml:space="preserve">No se presume. Marca 1 solo si tu responsable confirma requisitos. Aquí solo salarios menores de 4 SMLMV.</t>
        </is>
      </c>
    </row>
    <row r="27" ht="45" customHeight="1">
      <c r="A27" t="inlineStr">
        <is>
          <t xml:space="preserve">Actualización</t>
        </is>
      </c>
      <c r="C27" s="8" t="inlineStr">
        <is>
          <t xml:space="preserve">Revisa las tasas para otro año. Esta plantilla no se actualiza automáticamente ni reemplaza el software de transmisión.</t>
        </is>
      </c>
    </row>
  </sheetData>
</worksheet>
</file>